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MPTABILITÉ\"/>
    </mc:Choice>
  </mc:AlternateContent>
  <xr:revisionPtr revIDLastSave="0" documentId="8_{6B307A99-8247-4791-8AC0-6B5FD306DB7B}" xr6:coauthVersionLast="47" xr6:coauthVersionMax="47" xr10:uidLastSave="{00000000-0000-0000-0000-000000000000}"/>
  <bookViews>
    <workbookView xWindow="-120" yWindow="-120" windowWidth="24240" windowHeight="13020" activeTab="2" xr2:uid="{96DF9B78-5F04-4D74-BEEF-38E4CFD0B609}"/>
  </bookViews>
  <sheets>
    <sheet name="Cpte Résultat 20-21" sheetId="2" r:id="rId1"/>
    <sheet name="Bilan au 31-08-2021" sheetId="4" r:id="rId2"/>
    <sheet name="Dispo au 31-08-2021" sheetId="3" r:id="rId3"/>
    <sheet name="Analyse 20-21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D8" i="4"/>
  <c r="D11" i="3"/>
  <c r="E6" i="3"/>
  <c r="E11" i="3" s="1"/>
  <c r="D12" i="3" s="1"/>
  <c r="D6" i="3"/>
  <c r="B11" i="2"/>
  <c r="D12" i="2"/>
  <c r="E34" i="1"/>
  <c r="E39" i="1" s="1"/>
  <c r="D34" i="1"/>
  <c r="D39" i="1" s="1"/>
  <c r="L21" i="1"/>
  <c r="K21" i="1"/>
  <c r="J21" i="1"/>
  <c r="K23" i="1" s="1"/>
  <c r="J26" i="1" s="1"/>
  <c r="I21" i="1"/>
  <c r="H21" i="1"/>
  <c r="G21" i="1"/>
  <c r="F21" i="1"/>
  <c r="E21" i="1"/>
  <c r="D21" i="1"/>
  <c r="C21" i="1"/>
  <c r="B21" i="1"/>
  <c r="E23" i="1" s="1"/>
  <c r="D40" i="1" l="1"/>
  <c r="B12" i="2" l="1"/>
</calcChain>
</file>

<file path=xl/sharedStrings.xml><?xml version="1.0" encoding="utf-8"?>
<sst xmlns="http://schemas.openxmlformats.org/spreadsheetml/2006/main" count="82" uniqueCount="52">
  <si>
    <t>Compte de résultat SNIA-IPR 2020-2021</t>
  </si>
  <si>
    <t>CHARGES</t>
  </si>
  <si>
    <t>PRODUITS</t>
  </si>
  <si>
    <t>Frais comité de pilotage</t>
  </si>
  <si>
    <t>frais autres membres du bureau</t>
  </si>
  <si>
    <t>Frais délégués académiques (hors bureau)</t>
  </si>
  <si>
    <t>Conseils syndicaux</t>
  </si>
  <si>
    <t>Congrès</t>
  </si>
  <si>
    <t>Communic° Flash</t>
  </si>
  <si>
    <t>Frais divers (site, serv banc, Fourn. Admin, poste)</t>
  </si>
  <si>
    <t>Cotisations UNSA</t>
  </si>
  <si>
    <t>Adhésions</t>
  </si>
  <si>
    <t>Partenariats</t>
  </si>
  <si>
    <t>Produits financiers</t>
  </si>
  <si>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</si>
  <si>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</si>
  <si>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</si>
  <si>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</si>
  <si>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</si>
  <si>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</si>
  <si>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</si>
  <si>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</si>
  <si>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</si>
  <si>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</si>
  <si>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l</t>
  </si>
  <si>
    <t>Solde cot° UNSA 19/20</t>
  </si>
  <si>
    <t>Solde cot° UNSA 20/21</t>
  </si>
  <si>
    <t>A payer congrès de Reims</t>
  </si>
  <si>
    <t>Cotisations 2021/2022 déjà reçues</t>
  </si>
  <si>
    <t>TOTAL CHARGES :</t>
  </si>
  <si>
    <t>TOTAL PRODUITS</t>
  </si>
  <si>
    <t>RESULTAT EXERCICE 2020-2021</t>
  </si>
  <si>
    <t>Soldes au 01/09/2020</t>
  </si>
  <si>
    <t>Soldes au 31/08/2021</t>
  </si>
  <si>
    <t>Cpte Courant BPLC</t>
  </si>
  <si>
    <t>Cpte livret BPLC</t>
  </si>
  <si>
    <t>Total</t>
  </si>
  <si>
    <t>Cot° UNSA réglées en 2020/2021, à imputer sur 2019/2020</t>
  </si>
  <si>
    <t>Cot° UNSA 2020/2021 à payer</t>
  </si>
  <si>
    <t>Charges à payer pour congrès de REIMS</t>
  </si>
  <si>
    <t>Solde rectifié comptes au 31/08/21</t>
  </si>
  <si>
    <t>Contrôle résultat</t>
  </si>
  <si>
    <t>Résultat 2020/2021</t>
  </si>
  <si>
    <t>Compte de résultat SNIA-IPR 2020/2021</t>
  </si>
  <si>
    <t>DISPONIBILITES SNIA-IPR au 31/08/2021</t>
  </si>
  <si>
    <t xml:space="preserve">Réserves </t>
  </si>
  <si>
    <t>Charges à payer</t>
  </si>
  <si>
    <t xml:space="preserve">Résultat de l'exercice </t>
  </si>
  <si>
    <t>Total Actif</t>
  </si>
  <si>
    <t>Total Passif</t>
  </si>
  <si>
    <t>Produits perçus d'avance</t>
  </si>
  <si>
    <t>BILAN SNIA-IPR au 31/08/2021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</si>
</sst>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Brush Script MT"/>
      <family val="4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0" borderId="0" xfId="0" applyFont="1"/>
    <xf numFmtId="2" fontId="7" fillId="4" borderId="9" xfId="0" applyNumberFormat="1" applyFont="1" applyFill="1" applyBorder="1" applyAlignment="1">
      <alignment horizontal="center" vertical="center" wrapText="1"/>
    </xf>
    <xf numFmtId="2" fontId="7" fillId="4" borderId="10" xfId="0" applyNumberFormat="1" applyFont="1" applyFill="1" applyBorder="1" applyAlignment="1">
      <alignment horizontal="center" vertical="center" wrapText="1"/>
    </xf>
    <xf numFmtId="2" fontId="7" fillId="4" borderId="11" xfId="0" applyNumberFormat="1" applyFont="1" applyFill="1" applyBorder="1" applyAlignment="1">
      <alignment horizontal="center" vertical="center" wrapText="1"/>
    </xf>
    <xf numFmtId="2" fontId="7" fillId="4" borderId="12" xfId="0" applyNumberFormat="1" applyFont="1" applyFill="1" applyBorder="1" applyAlignment="1">
      <alignment horizontal="center" vertical="center" wrapText="1"/>
    </xf>
    <xf numFmtId="2" fontId="7" fillId="4" borderId="9" xfId="0" applyNumberFormat="1" applyFont="1" applyFill="1" applyBorder="1" applyAlignment="1">
      <alignment horizontal="center" vertical="center"/>
    </xf>
    <xf numFmtId="2" fontId="7" fillId="4" borderId="11" xfId="0" applyNumberFormat="1" applyFont="1" applyFill="1" applyBorder="1" applyAlignment="1">
      <alignment horizontal="center" vertical="center"/>
    </xf>
    <xf numFmtId="17" fontId="0" fillId="0" borderId="13" xfId="0" applyNumberFormat="1" applyBorder="1"/>
    <xf numFmtId="2" fontId="2" fillId="0" borderId="14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6" xfId="0" applyNumberFormat="1" applyFont="1" applyBorder="1" applyAlignment="1">
      <alignment horizontal="right" vertical="center" wrapText="1"/>
    </xf>
    <xf numFmtId="2" fontId="2" fillId="0" borderId="17" xfId="0" applyNumberFormat="1" applyFont="1" applyBorder="1" applyAlignment="1">
      <alignment horizontal="right" vertical="center"/>
    </xf>
    <xf numFmtId="2" fontId="2" fillId="0" borderId="13" xfId="0" applyNumberFormat="1" applyFont="1" applyBorder="1" applyAlignment="1">
      <alignment horizontal="right" vertical="center"/>
    </xf>
    <xf numFmtId="2" fontId="2" fillId="0" borderId="18" xfId="0" applyNumberFormat="1" applyFont="1" applyBorder="1" applyAlignment="1">
      <alignment horizontal="right" vertical="center" wrapText="1"/>
    </xf>
    <xf numFmtId="2" fontId="0" fillId="0" borderId="0" xfId="0" applyNumberFormat="1"/>
    <xf numFmtId="2" fontId="2" fillId="0" borderId="14" xfId="0" applyNumberFormat="1" applyFont="1" applyBorder="1" applyAlignment="1">
      <alignment horizontal="right" vertical="center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/>
    </xf>
    <xf numFmtId="2" fontId="2" fillId="0" borderId="19" xfId="0" applyNumberFormat="1" applyFont="1" applyBorder="1" applyAlignment="1">
      <alignment horizontal="right" vertical="center"/>
    </xf>
    <xf numFmtId="2" fontId="2" fillId="0" borderId="20" xfId="0" applyNumberFormat="1" applyFont="1" applyBorder="1" applyAlignment="1">
      <alignment horizontal="right" vertical="center" wrapText="1"/>
    </xf>
    <xf numFmtId="17" fontId="8" fillId="0" borderId="13" xfId="0" applyNumberFormat="1" applyFont="1" applyBorder="1" applyAlignment="1">
      <alignment wrapText="1"/>
    </xf>
    <xf numFmtId="2" fontId="2" fillId="0" borderId="18" xfId="0" applyNumberFormat="1" applyFont="1" applyBorder="1" applyAlignment="1">
      <alignment horizontal="right" vertical="center"/>
    </xf>
    <xf numFmtId="2" fontId="2" fillId="0" borderId="21" xfId="0" applyNumberFormat="1" applyFont="1" applyBorder="1" applyAlignment="1">
      <alignment horizontal="right" vertical="center" wrapText="1"/>
    </xf>
    <xf numFmtId="2" fontId="2" fillId="0" borderId="22" xfId="0" applyNumberFormat="1" applyFont="1" applyBorder="1" applyAlignment="1">
      <alignment horizontal="right" vertical="center"/>
    </xf>
    <xf numFmtId="2" fontId="2" fillId="0" borderId="20" xfId="0" applyNumberFormat="1" applyFont="1" applyBorder="1" applyAlignment="1">
      <alignment horizontal="right" vertical="center"/>
    </xf>
    <xf numFmtId="2" fontId="9" fillId="0" borderId="23" xfId="0" applyNumberFormat="1" applyFont="1" applyBorder="1" applyAlignment="1">
      <alignment horizontal="center" vertical="center"/>
    </xf>
    <xf numFmtId="2" fontId="9" fillId="0" borderId="24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25" xfId="0" applyBorder="1"/>
    <xf numFmtId="0" fontId="9" fillId="5" borderId="26" xfId="0" applyFont="1" applyFill="1" applyBorder="1" applyAlignment="1">
      <alignment horizontal="right" vertical="center"/>
    </xf>
    <xf numFmtId="2" fontId="10" fillId="5" borderId="27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9" fillId="5" borderId="23" xfId="0" applyFont="1" applyFill="1" applyBorder="1"/>
    <xf numFmtId="0" fontId="0" fillId="5" borderId="28" xfId="0" applyFill="1" applyBorder="1"/>
    <xf numFmtId="2" fontId="9" fillId="5" borderId="29" xfId="0" applyNumberFormat="1" applyFont="1" applyFill="1" applyBorder="1"/>
    <xf numFmtId="0" fontId="11" fillId="0" borderId="0" xfId="0" applyFont="1"/>
    <xf numFmtId="0" fontId="12" fillId="6" borderId="25" xfId="0" applyFont="1" applyFill="1" applyBorder="1" applyAlignment="1">
      <alignment horizontal="center" vertical="center"/>
    </xf>
    <xf numFmtId="0" fontId="12" fillId="6" borderId="26" xfId="0" applyFont="1" applyFill="1" applyBorder="1" applyAlignment="1">
      <alignment horizontal="center" vertical="center"/>
    </xf>
    <xf numFmtId="0" fontId="12" fillId="6" borderId="30" xfId="0" applyFont="1" applyFill="1" applyBorder="1" applyAlignment="1">
      <alignment horizontal="center" vertical="center"/>
    </xf>
    <xf numFmtId="2" fontId="9" fillId="6" borderId="30" xfId="0" applyNumberFormat="1" applyFont="1" applyFill="1" applyBorder="1" applyAlignment="1">
      <alignment horizontal="center" vertical="center"/>
    </xf>
    <xf numFmtId="0" fontId="0" fillId="7" borderId="0" xfId="0" applyFill="1"/>
    <xf numFmtId="0" fontId="12" fillId="7" borderId="0" xfId="0" applyFont="1" applyFill="1" applyAlignment="1">
      <alignment horizontal="right" vertical="center"/>
    </xf>
    <xf numFmtId="2" fontId="13" fillId="7" borderId="0" xfId="0" applyNumberFormat="1" applyFont="1" applyFill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2" fontId="10" fillId="0" borderId="31" xfId="0" applyNumberFormat="1" applyFont="1" applyBorder="1" applyAlignment="1">
      <alignment horizontal="right" vertical="center" wrapText="1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2" fontId="10" fillId="8" borderId="31" xfId="0" applyNumberFormat="1" applyFont="1" applyFill="1" applyBorder="1" applyAlignment="1">
      <alignment horizontal="right" vertical="center" wrapText="1"/>
    </xf>
    <xf numFmtId="2" fontId="2" fillId="6" borderId="18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44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2" fillId="6" borderId="32" xfId="0" applyNumberFormat="1" applyFont="1" applyFill="1" applyBorder="1" applyAlignment="1">
      <alignment horizontal="right" vertical="center" wrapText="1"/>
    </xf>
    <xf numFmtId="2" fontId="2" fillId="6" borderId="33" xfId="0" applyNumberFormat="1" applyFont="1" applyFill="1" applyBorder="1" applyAlignment="1">
      <alignment horizontal="right" vertical="center" wrapText="1"/>
    </xf>
    <xf numFmtId="2" fontId="9" fillId="6" borderId="25" xfId="0" applyNumberFormat="1" applyFont="1" applyFill="1" applyBorder="1" applyAlignment="1">
      <alignment horizontal="center" vertical="center" wrapText="1"/>
    </xf>
    <xf numFmtId="2" fontId="9" fillId="6" borderId="3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2" borderId="34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0" fillId="0" borderId="38" xfId="0" applyBorder="1"/>
    <xf numFmtId="0" fontId="2" fillId="2" borderId="37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0" fillId="0" borderId="39" xfId="0" applyBorder="1"/>
    <xf numFmtId="44" fontId="0" fillId="0" borderId="35" xfId="1" applyFont="1" applyBorder="1"/>
    <xf numFmtId="44" fontId="2" fillId="2" borderId="35" xfId="1" applyFont="1" applyFill="1" applyBorder="1" applyAlignment="1">
      <alignment horizontal="center" vertical="center" wrapText="1"/>
    </xf>
    <xf numFmtId="44" fontId="0" fillId="0" borderId="36" xfId="1" applyFont="1" applyBorder="1"/>
    <xf numFmtId="44" fontId="0" fillId="0" borderId="13" xfId="1" applyFont="1" applyBorder="1"/>
    <xf numFmtId="44" fontId="2" fillId="2" borderId="13" xfId="1" applyFont="1" applyFill="1" applyBorder="1" applyAlignment="1">
      <alignment horizontal="center" vertical="center" wrapText="1"/>
    </xf>
    <xf numFmtId="44" fontId="0" fillId="0" borderId="38" xfId="1" applyFont="1" applyBorder="1"/>
    <xf numFmtId="44" fontId="0" fillId="0" borderId="40" xfId="1" applyFont="1" applyBorder="1"/>
    <xf numFmtId="44" fontId="0" fillId="0" borderId="41" xfId="1" applyFont="1" applyBorder="1"/>
    <xf numFmtId="0" fontId="10" fillId="2" borderId="13" xfId="0" applyFont="1" applyFill="1" applyBorder="1" applyAlignment="1">
      <alignment horizontal="center" vertical="center" wrapText="1"/>
    </xf>
    <xf numFmtId="44" fontId="10" fillId="0" borderId="13" xfId="1" applyFont="1" applyBorder="1" applyAlignment="1">
      <alignment horizontal="right" vertical="center" wrapText="1"/>
    </xf>
    <xf numFmtId="0" fontId="10" fillId="2" borderId="13" xfId="0" applyFont="1" applyFill="1" applyBorder="1" applyAlignment="1">
      <alignment horizontal="center" vertical="center"/>
    </xf>
    <xf numFmtId="44" fontId="10" fillId="8" borderId="13" xfId="1" applyFont="1" applyFill="1" applyBorder="1" applyAlignment="1">
      <alignment horizontal="right" vertical="center" wrapText="1"/>
    </xf>
    <xf numFmtId="44" fontId="2" fillId="6" borderId="13" xfId="1" applyFont="1" applyFill="1" applyBorder="1" applyAlignment="1">
      <alignment horizontal="right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44" fontId="10" fillId="0" borderId="38" xfId="1" applyFont="1" applyBorder="1" applyAlignment="1">
      <alignment horizontal="right" vertical="center" wrapText="1"/>
    </xf>
    <xf numFmtId="0" fontId="10" fillId="2" borderId="37" xfId="0" applyFont="1" applyFill="1" applyBorder="1" applyAlignment="1">
      <alignment horizontal="center" vertical="center"/>
    </xf>
    <xf numFmtId="44" fontId="10" fillId="8" borderId="38" xfId="1" applyFont="1" applyFill="1" applyBorder="1" applyAlignment="1">
      <alignment horizontal="right" vertical="center" wrapText="1"/>
    </xf>
    <xf numFmtId="44" fontId="2" fillId="6" borderId="38" xfId="1" applyFont="1" applyFill="1" applyBorder="1" applyAlignment="1">
      <alignment horizontal="right" vertical="center" wrapText="1"/>
    </xf>
    <xf numFmtId="0" fontId="10" fillId="2" borderId="39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44" fontId="9" fillId="6" borderId="40" xfId="1" applyFont="1" applyFill="1" applyBorder="1" applyAlignment="1">
      <alignment horizontal="center" vertical="center" wrapText="1"/>
    </xf>
    <xf numFmtId="44" fontId="9" fillId="6" borderId="41" xfId="1" applyFont="1" applyFill="1" applyBorder="1" applyAlignment="1">
      <alignment horizontal="center" vertical="center" wrapText="1"/>
    </xf>
    <xf numFmtId="44" fontId="10" fillId="0" borderId="36" xfId="1" applyFont="1" applyBorder="1" applyAlignment="1">
      <alignment horizontal="right" vertical="center" wrapText="1"/>
    </xf>
    <xf numFmtId="0" fontId="14" fillId="0" borderId="39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44" fontId="10" fillId="0" borderId="41" xfId="1" applyFont="1" applyBorder="1" applyAlignment="1">
      <alignment horizontal="right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1207E-AE65-498A-939F-8753F8DE1399}">
  <dimension ref="A2:E12"/>
  <sheetViews>
    <sheetView workbookViewId="0">
      <selection activeCell="D22" sqref="D22"/>
    </sheetView>
  </sheetViews>
  <sheetFormatPr baseColWidth="10" defaultRowHeight="15" x14ac:dyDescent="0.25"/>
  <cols>
    <col min="1" max="1" width="26" customWidth="1"/>
    <col min="2" max="2" width="14" customWidth="1"/>
    <col min="3" max="3" width="22.140625" customWidth="1"/>
    <col min="4" max="4" width="15.85546875" customWidth="1"/>
  </cols>
  <sheetData>
    <row r="2" spans="1:5" ht="23.25" x14ac:dyDescent="0.35">
      <c r="A2" s="76" t="s">
        <v>43</v>
      </c>
      <c r="B2" s="76"/>
      <c r="C2" s="76"/>
      <c r="D2" s="76"/>
      <c r="E2" s="76"/>
    </row>
    <row r="3" spans="1:5" ht="15.75" thickBot="1" x14ac:dyDescent="0.3"/>
    <row r="4" spans="1:5" x14ac:dyDescent="0.25">
      <c r="A4" s="77" t="s">
        <v>3</v>
      </c>
      <c r="B4" s="83">
        <v>7738.62</v>
      </c>
      <c r="C4" s="84" t="s">
        <v>11</v>
      </c>
      <c r="D4" s="85">
        <v>55090</v>
      </c>
    </row>
    <row r="5" spans="1:5" ht="30" x14ac:dyDescent="0.25">
      <c r="A5" s="78" t="s">
        <v>4</v>
      </c>
      <c r="B5" s="86">
        <v>69.3</v>
      </c>
      <c r="C5" s="87" t="s">
        <v>12</v>
      </c>
      <c r="D5" s="88">
        <v>4800</v>
      </c>
    </row>
    <row r="6" spans="1:5" x14ac:dyDescent="0.25">
      <c r="A6" s="80" t="s">
        <v>6</v>
      </c>
      <c r="B6" s="86">
        <v>64</v>
      </c>
      <c r="C6" s="87" t="s">
        <v>13</v>
      </c>
      <c r="D6" s="88">
        <v>154.58000000000001</v>
      </c>
    </row>
    <row r="7" spans="1:5" x14ac:dyDescent="0.25">
      <c r="A7" s="80" t="s">
        <v>7</v>
      </c>
      <c r="B7" s="86">
        <v>7422.4</v>
      </c>
      <c r="C7" s="86"/>
      <c r="D7" s="88"/>
    </row>
    <row r="8" spans="1:5" x14ac:dyDescent="0.25">
      <c r="A8" s="80" t="s">
        <v>8</v>
      </c>
      <c r="B8" s="86">
        <v>5282.2000000000007</v>
      </c>
      <c r="C8" s="86"/>
      <c r="D8" s="88"/>
    </row>
    <row r="9" spans="1:5" ht="25.5" x14ac:dyDescent="0.25">
      <c r="A9" s="81" t="s">
        <v>9</v>
      </c>
      <c r="B9" s="86">
        <v>2801.83</v>
      </c>
      <c r="C9" s="86"/>
      <c r="D9" s="88"/>
    </row>
    <row r="10" spans="1:5" x14ac:dyDescent="0.25">
      <c r="A10" s="80" t="s">
        <v>10</v>
      </c>
      <c r="B10" s="86">
        <v>29377.14</v>
      </c>
      <c r="C10" s="86"/>
      <c r="D10" s="88"/>
    </row>
    <row r="11" spans="1:5" x14ac:dyDescent="0.25">
      <c r="A11" s="80" t="s">
        <v>42</v>
      </c>
      <c r="B11" s="86">
        <f>D12-SUM(B4:B10)</f>
        <v>7289.0900000000038</v>
      </c>
      <c r="C11" s="86"/>
      <c r="D11" s="88"/>
    </row>
    <row r="12" spans="1:5" ht="15.75" thickBot="1" x14ac:dyDescent="0.3">
      <c r="A12" s="82" t="s">
        <v>29</v>
      </c>
      <c r="B12" s="89">
        <f>SUM(B4:B11)</f>
        <v>60044.58</v>
      </c>
      <c r="C12" s="89" t="s">
        <v>30</v>
      </c>
      <c r="D12" s="90">
        <f>SUM(D4:D11)</f>
        <v>60044.58</v>
      </c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EA312-7338-444F-8139-A609BB111735}">
  <dimension ref="A2:H8"/>
  <sheetViews>
    <sheetView workbookViewId="0">
      <selection activeCell="O16" sqref="O16"/>
    </sheetView>
  </sheetViews>
  <sheetFormatPr baseColWidth="10" defaultRowHeight="15" x14ac:dyDescent="0.25"/>
  <cols>
    <col min="4" max="5" width="14.140625" bestFit="1" customWidth="1"/>
    <col min="6" max="6" width="11.85546875" bestFit="1" customWidth="1"/>
    <col min="7" max="7" width="6.140625" customWidth="1"/>
    <col min="8" max="8" width="15.42578125" customWidth="1"/>
  </cols>
  <sheetData>
    <row r="2" spans="1:8" ht="23.25" x14ac:dyDescent="0.35">
      <c r="A2" s="76" t="s">
        <v>51</v>
      </c>
      <c r="B2" s="76"/>
      <c r="C2" s="76"/>
      <c r="D2" s="76"/>
      <c r="E2" s="76"/>
      <c r="F2" s="76"/>
      <c r="G2" s="76"/>
      <c r="H2" s="76"/>
    </row>
    <row r="3" spans="1:8" ht="15.75" thickBot="1" x14ac:dyDescent="0.3"/>
    <row r="4" spans="1:8" ht="15.75" x14ac:dyDescent="0.25">
      <c r="A4" s="96" t="s">
        <v>34</v>
      </c>
      <c r="B4" s="97"/>
      <c r="C4" s="97"/>
      <c r="D4" s="109">
        <v>9351.31</v>
      </c>
      <c r="E4" s="96" t="s">
        <v>45</v>
      </c>
      <c r="F4" s="97"/>
      <c r="G4" s="97"/>
      <c r="H4" s="109">
        <v>80398.42</v>
      </c>
    </row>
    <row r="5" spans="1:8" ht="15.75" x14ac:dyDescent="0.25">
      <c r="A5" s="100" t="s">
        <v>35</v>
      </c>
      <c r="B5" s="91"/>
      <c r="C5" s="91"/>
      <c r="D5" s="101">
        <v>99963.24</v>
      </c>
      <c r="E5" s="100" t="s">
        <v>47</v>
      </c>
      <c r="F5" s="91"/>
      <c r="G5" s="91"/>
      <c r="H5" s="101">
        <v>7289.09</v>
      </c>
    </row>
    <row r="6" spans="1:8" ht="15.75" x14ac:dyDescent="0.25">
      <c r="A6" s="100"/>
      <c r="B6" s="91"/>
      <c r="C6" s="91"/>
      <c r="D6" s="79"/>
      <c r="E6" s="100" t="s">
        <v>46</v>
      </c>
      <c r="F6" s="91"/>
      <c r="G6" s="91"/>
      <c r="H6" s="101">
        <v>19117</v>
      </c>
    </row>
    <row r="7" spans="1:8" ht="15.75" x14ac:dyDescent="0.25">
      <c r="A7" s="100"/>
      <c r="B7" s="91"/>
      <c r="C7" s="91"/>
      <c r="D7" s="79"/>
      <c r="E7" s="100" t="s">
        <v>50</v>
      </c>
      <c r="F7" s="91"/>
      <c r="G7" s="91"/>
      <c r="H7" s="101">
        <v>2510</v>
      </c>
    </row>
    <row r="8" spans="1:8" ht="21.75" thickBot="1" x14ac:dyDescent="0.4">
      <c r="A8" s="110" t="s">
        <v>48</v>
      </c>
      <c r="B8" s="111"/>
      <c r="C8" s="111"/>
      <c r="D8" s="112">
        <f>SUM(D4:D7)</f>
        <v>109314.55</v>
      </c>
      <c r="E8" s="110" t="s">
        <v>49</v>
      </c>
      <c r="F8" s="111"/>
      <c r="G8" s="111"/>
      <c r="H8" s="112">
        <f>SUM(H3:H7)</f>
        <v>109314.51</v>
      </c>
    </row>
  </sheetData>
  <mergeCells count="11">
    <mergeCell ref="A2:H2"/>
    <mergeCell ref="E5:G5"/>
    <mergeCell ref="E6:G6"/>
    <mergeCell ref="E7:G7"/>
    <mergeCell ref="A6:C6"/>
    <mergeCell ref="A7:C7"/>
    <mergeCell ref="A4:C4"/>
    <mergeCell ref="A5:C5"/>
    <mergeCell ref="E4:G4"/>
    <mergeCell ref="A8:C8"/>
    <mergeCell ref="E8:G8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7DB08-996A-4A7E-A843-DB8006D4D8FD}">
  <dimension ref="A1:E12"/>
  <sheetViews>
    <sheetView tabSelected="1" workbookViewId="0">
      <selection activeCell="A4" sqref="A4:E12"/>
    </sheetView>
  </sheetViews>
  <sheetFormatPr baseColWidth="10" defaultRowHeight="15" x14ac:dyDescent="0.25"/>
  <cols>
    <col min="3" max="3" width="34.140625" customWidth="1"/>
    <col min="4" max="5" width="16.42578125" customWidth="1"/>
  </cols>
  <sheetData>
    <row r="1" spans="1:5" ht="23.25" x14ac:dyDescent="0.35">
      <c r="A1" s="76" t="s">
        <v>44</v>
      </c>
      <c r="B1" s="76"/>
      <c r="C1" s="76"/>
      <c r="D1" s="76"/>
      <c r="E1" s="76"/>
    </row>
    <row r="2" spans="1:5" ht="15.75" thickBot="1" x14ac:dyDescent="0.3"/>
    <row r="3" spans="1:5" ht="31.5" x14ac:dyDescent="0.25">
      <c r="A3" s="96"/>
      <c r="B3" s="97"/>
      <c r="C3" s="97"/>
      <c r="D3" s="98" t="s">
        <v>32</v>
      </c>
      <c r="E3" s="99" t="s">
        <v>33</v>
      </c>
    </row>
    <row r="4" spans="1:5" ht="15.75" x14ac:dyDescent="0.25">
      <c r="A4" s="100" t="s">
        <v>34</v>
      </c>
      <c r="B4" s="91"/>
      <c r="C4" s="91"/>
      <c r="D4" s="92">
        <v>4175.26</v>
      </c>
      <c r="E4" s="101">
        <v>9351.31</v>
      </c>
    </row>
    <row r="5" spans="1:5" ht="15.75" x14ac:dyDescent="0.25">
      <c r="A5" s="100" t="s">
        <v>35</v>
      </c>
      <c r="B5" s="91"/>
      <c r="C5" s="91"/>
      <c r="D5" s="92">
        <v>87808.66</v>
      </c>
      <c r="E5" s="101">
        <v>99963.24</v>
      </c>
    </row>
    <row r="6" spans="1:5" ht="15.75" x14ac:dyDescent="0.25">
      <c r="A6" s="102" t="s">
        <v>36</v>
      </c>
      <c r="B6" s="93"/>
      <c r="C6" s="93"/>
      <c r="D6" s="94">
        <f>D4+D5</f>
        <v>91983.92</v>
      </c>
      <c r="E6" s="103">
        <f>E4+E5</f>
        <v>109314.55</v>
      </c>
    </row>
    <row r="7" spans="1:5" ht="15.75" x14ac:dyDescent="0.25">
      <c r="A7" s="100" t="s">
        <v>37</v>
      </c>
      <c r="B7" s="91"/>
      <c r="C7" s="91"/>
      <c r="D7" s="95">
        <v>-11585.5</v>
      </c>
      <c r="E7" s="104"/>
    </row>
    <row r="8" spans="1:5" ht="15.75" x14ac:dyDescent="0.25">
      <c r="A8" s="100" t="s">
        <v>38</v>
      </c>
      <c r="B8" s="91"/>
      <c r="C8" s="91"/>
      <c r="D8" s="95"/>
      <c r="E8" s="104">
        <v>-12117.04</v>
      </c>
    </row>
    <row r="9" spans="1:5" ht="15.75" x14ac:dyDescent="0.25">
      <c r="A9" s="100" t="s">
        <v>39</v>
      </c>
      <c r="B9" s="91"/>
      <c r="C9" s="91"/>
      <c r="D9" s="95"/>
      <c r="E9" s="104">
        <v>-7000</v>
      </c>
    </row>
    <row r="10" spans="1:5" ht="15.75" x14ac:dyDescent="0.25">
      <c r="A10" s="100" t="s">
        <v>28</v>
      </c>
      <c r="B10" s="91"/>
      <c r="C10" s="91"/>
      <c r="D10" s="95"/>
      <c r="E10" s="104">
        <v>-2510</v>
      </c>
    </row>
    <row r="11" spans="1:5" ht="15.75" x14ac:dyDescent="0.25">
      <c r="A11" s="102" t="s">
        <v>40</v>
      </c>
      <c r="B11" s="93" t="s">
        <v>36</v>
      </c>
      <c r="C11" s="93"/>
      <c r="D11" s="94">
        <f>SUM(D6:D9)</f>
        <v>80398.42</v>
      </c>
      <c r="E11" s="103">
        <f>SUM(E6:E10)</f>
        <v>87687.510000000009</v>
      </c>
    </row>
    <row r="12" spans="1:5" ht="19.5" thickBot="1" x14ac:dyDescent="0.3">
      <c r="A12" s="105" t="s">
        <v>41</v>
      </c>
      <c r="B12" s="106" t="s">
        <v>41</v>
      </c>
      <c r="C12" s="106"/>
      <c r="D12" s="107">
        <f>E11-D11</f>
        <v>7289.0900000000111</v>
      </c>
      <c r="E12" s="108"/>
    </row>
  </sheetData>
  <mergeCells count="12">
    <mergeCell ref="A9:C9"/>
    <mergeCell ref="A10:C10"/>
    <mergeCell ref="A11:C11"/>
    <mergeCell ref="A12:C12"/>
    <mergeCell ref="D12:E12"/>
    <mergeCell ref="A1:E1"/>
    <mergeCell ref="A3:C3"/>
    <mergeCell ref="A4:C4"/>
    <mergeCell ref="A5:C5"/>
    <mergeCell ref="A6:C6"/>
    <mergeCell ref="A7:C7"/>
    <mergeCell ref="A8:C8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E683B-F922-4E77-94D1-E82D84950C66}">
  <dimension ref="A1:M40"/>
  <sheetViews>
    <sheetView workbookViewId="0">
      <selection activeCell="B3" sqref="B3"/>
    </sheetView>
  </sheetViews>
  <sheetFormatPr baseColWidth="10" defaultColWidth="16.7109375" defaultRowHeight="15" x14ac:dyDescent="0.25"/>
  <sheetData>
    <row r="1" spans="1:13" ht="24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3" ht="24.75" thickTop="1" thickBot="1" x14ac:dyDescent="0.3">
      <c r="B2" s="3" t="s">
        <v>1</v>
      </c>
      <c r="C2" s="4"/>
      <c r="D2" s="4"/>
      <c r="E2" s="4"/>
      <c r="F2" s="4"/>
      <c r="G2" s="4"/>
      <c r="H2" s="4"/>
      <c r="I2" s="5"/>
      <c r="J2" s="3" t="s">
        <v>2</v>
      </c>
      <c r="K2" s="6"/>
      <c r="L2" s="7"/>
    </row>
    <row r="3" spans="1:13" ht="64.5" thickBot="1" x14ac:dyDescent="0.3">
      <c r="B3" s="8" t="s">
        <v>3</v>
      </c>
      <c r="C3" s="9" t="s">
        <v>4</v>
      </c>
      <c r="D3" s="10" t="s">
        <v>5</v>
      </c>
      <c r="E3" s="11" t="s">
        <v>6</v>
      </c>
      <c r="F3" s="11" t="s">
        <v>7</v>
      </c>
      <c r="G3" s="10" t="s">
        <v>8</v>
      </c>
      <c r="H3" s="12" t="s">
        <v>9</v>
      </c>
      <c r="I3" s="13" t="s">
        <v>10</v>
      </c>
      <c r="J3" s="10" t="s">
        <v>11</v>
      </c>
      <c r="K3" s="11" t="s">
        <v>12</v>
      </c>
      <c r="L3" s="14" t="s">
        <v>13</v>
      </c>
    </row>
    <row r="4" spans="1:13" s="15" customFormat="1" ht="13.5" x14ac:dyDescent="0.2">
      <c r="B4" s="16" t="s">
        <v>14</v>
      </c>
      <c r="C4" s="17" t="s">
        <v>15</v>
      </c>
      <c r="D4" s="17" t="s">
        <v>16</v>
      </c>
      <c r="E4" s="18" t="s">
        <v>17</v>
      </c>
      <c r="F4" s="18" t="s">
        <v>18</v>
      </c>
      <c r="G4" s="17" t="s">
        <v>19</v>
      </c>
      <c r="H4" s="18" t="s">
        <v>20</v>
      </c>
      <c r="I4" s="19" t="s">
        <v>21</v>
      </c>
      <c r="J4" s="20" t="s">
        <v>22</v>
      </c>
      <c r="K4" s="21" t="s">
        <v>23</v>
      </c>
      <c r="L4" s="19" t="s">
        <v>24</v>
      </c>
    </row>
    <row r="5" spans="1:13" ht="15" customHeight="1" x14ac:dyDescent="0.25">
      <c r="A5" s="22">
        <v>44075</v>
      </c>
      <c r="B5" s="23">
        <v>530.34</v>
      </c>
      <c r="C5" s="23"/>
      <c r="D5" s="23"/>
      <c r="E5" s="24"/>
      <c r="F5" s="24"/>
      <c r="G5" s="23">
        <v>211.67</v>
      </c>
      <c r="H5" s="25">
        <v>347.28</v>
      </c>
      <c r="I5" s="26"/>
      <c r="J5" s="27">
        <v>340</v>
      </c>
      <c r="K5" s="28"/>
      <c r="L5" s="29"/>
      <c r="M5" s="30"/>
    </row>
    <row r="6" spans="1:13" ht="15" customHeight="1" x14ac:dyDescent="0.25">
      <c r="A6" s="22">
        <v>44105</v>
      </c>
      <c r="B6" s="23">
        <v>3661.22</v>
      </c>
      <c r="C6" s="24">
        <v>69.3</v>
      </c>
      <c r="D6" s="24"/>
      <c r="E6" s="24"/>
      <c r="F6" s="24">
        <v>422.4</v>
      </c>
      <c r="G6" s="23">
        <v>1737.21</v>
      </c>
      <c r="H6" s="24">
        <v>1218.47</v>
      </c>
      <c r="I6" s="29">
        <v>11585.5</v>
      </c>
      <c r="J6" s="31">
        <v>8670</v>
      </c>
      <c r="K6" s="28">
        <v>1400</v>
      </c>
      <c r="L6" s="29"/>
      <c r="M6" s="30"/>
    </row>
    <row r="7" spans="1:13" ht="15" customHeight="1" x14ac:dyDescent="0.25">
      <c r="A7" s="22">
        <v>44136</v>
      </c>
      <c r="B7" s="23"/>
      <c r="C7" s="23"/>
      <c r="D7" s="23"/>
      <c r="E7" s="24"/>
      <c r="F7" s="24"/>
      <c r="G7" s="23"/>
      <c r="H7" s="24">
        <v>113.27</v>
      </c>
      <c r="I7" s="32"/>
      <c r="J7" s="27">
        <v>10150</v>
      </c>
      <c r="K7" s="33"/>
      <c r="L7" s="29"/>
      <c r="M7" s="30"/>
    </row>
    <row r="8" spans="1:13" ht="15" customHeight="1" x14ac:dyDescent="0.25">
      <c r="A8" s="22">
        <v>44166</v>
      </c>
      <c r="B8" s="23">
        <v>96.75</v>
      </c>
      <c r="C8" s="23"/>
      <c r="D8" s="23"/>
      <c r="E8" s="24"/>
      <c r="F8" s="24"/>
      <c r="G8" s="23"/>
      <c r="H8" s="24">
        <v>298.67</v>
      </c>
      <c r="I8" s="29"/>
      <c r="J8" s="27">
        <v>25701</v>
      </c>
      <c r="K8" s="28">
        <v>700</v>
      </c>
      <c r="L8" s="29">
        <v>154.58000000000001</v>
      </c>
      <c r="M8" s="30"/>
    </row>
    <row r="9" spans="1:13" ht="15" customHeight="1" x14ac:dyDescent="0.25">
      <c r="A9" s="22">
        <v>44197</v>
      </c>
      <c r="B9" s="23">
        <v>89.5</v>
      </c>
      <c r="C9" s="23"/>
      <c r="D9" s="23"/>
      <c r="E9" s="24"/>
      <c r="F9" s="24"/>
      <c r="G9" s="23"/>
      <c r="H9" s="24"/>
      <c r="I9" s="29"/>
      <c r="J9" s="27">
        <v>2240</v>
      </c>
      <c r="K9" s="28"/>
      <c r="L9" s="29"/>
      <c r="M9" s="30"/>
    </row>
    <row r="10" spans="1:13" ht="15" customHeight="1" x14ac:dyDescent="0.25">
      <c r="A10" s="22">
        <v>44228</v>
      </c>
      <c r="B10" s="23"/>
      <c r="C10" s="23"/>
      <c r="D10" s="23"/>
      <c r="E10" s="24"/>
      <c r="F10" s="25"/>
      <c r="G10" s="23">
        <v>43</v>
      </c>
      <c r="H10" s="24">
        <v>97.98</v>
      </c>
      <c r="I10" s="29"/>
      <c r="J10" s="27">
        <v>1309</v>
      </c>
      <c r="K10" s="28"/>
      <c r="L10" s="29"/>
      <c r="M10" s="30"/>
    </row>
    <row r="11" spans="1:13" ht="15" customHeight="1" x14ac:dyDescent="0.25">
      <c r="A11" s="22">
        <v>44256</v>
      </c>
      <c r="B11" s="23">
        <v>67.8</v>
      </c>
      <c r="C11" s="23"/>
      <c r="D11" s="23"/>
      <c r="E11" s="24"/>
      <c r="F11" s="24"/>
      <c r="G11" s="23"/>
      <c r="H11" s="24">
        <v>333.44</v>
      </c>
      <c r="I11" s="29">
        <v>8630.0499999999993</v>
      </c>
      <c r="J11" s="27">
        <v>1070</v>
      </c>
      <c r="K11" s="33"/>
      <c r="L11" s="29"/>
      <c r="M11" s="30"/>
    </row>
    <row r="12" spans="1:13" ht="15" customHeight="1" x14ac:dyDescent="0.25">
      <c r="A12" s="22">
        <v>44287</v>
      </c>
      <c r="B12" s="23">
        <v>206.1</v>
      </c>
      <c r="C12" s="23"/>
      <c r="D12" s="23"/>
      <c r="E12" s="24"/>
      <c r="F12" s="24"/>
      <c r="G12" s="23"/>
      <c r="H12" s="25"/>
      <c r="I12" s="29"/>
      <c r="J12" s="27">
        <v>610</v>
      </c>
      <c r="K12" s="28">
        <v>2400</v>
      </c>
      <c r="L12" s="29"/>
      <c r="M12" s="30"/>
    </row>
    <row r="13" spans="1:13" ht="15" customHeight="1" x14ac:dyDescent="0.25">
      <c r="A13" s="22">
        <v>44317</v>
      </c>
      <c r="B13" s="23">
        <v>26.38</v>
      </c>
      <c r="C13" s="23"/>
      <c r="D13" s="23"/>
      <c r="E13" s="24"/>
      <c r="F13" s="24"/>
      <c r="G13" s="23"/>
      <c r="H13" s="24">
        <v>392.72</v>
      </c>
      <c r="I13" s="29">
        <v>8630.0499999999993</v>
      </c>
      <c r="J13" s="34">
        <v>180</v>
      </c>
      <c r="K13" s="28"/>
      <c r="L13" s="29"/>
      <c r="M13" s="30"/>
    </row>
    <row r="14" spans="1:13" ht="15" customHeight="1" x14ac:dyDescent="0.25">
      <c r="A14" s="22">
        <v>44348</v>
      </c>
      <c r="B14" s="35">
        <v>194.03</v>
      </c>
      <c r="C14" s="23"/>
      <c r="D14" s="23"/>
      <c r="E14" s="24">
        <v>64</v>
      </c>
      <c r="F14" s="24"/>
      <c r="G14" s="23">
        <v>3290.32</v>
      </c>
      <c r="H14" s="24"/>
      <c r="I14" s="29"/>
      <c r="J14" s="27">
        <v>100</v>
      </c>
      <c r="K14" s="28"/>
      <c r="L14" s="29"/>
      <c r="M14" s="30"/>
    </row>
    <row r="15" spans="1:13" ht="15" customHeight="1" x14ac:dyDescent="0.25">
      <c r="A15" s="22">
        <v>44378</v>
      </c>
      <c r="B15" s="23">
        <v>434.2</v>
      </c>
      <c r="C15" s="23"/>
      <c r="D15" s="23"/>
      <c r="E15" s="24"/>
      <c r="F15" s="24"/>
      <c r="G15" s="23"/>
      <c r="H15" s="24"/>
      <c r="I15" s="29"/>
      <c r="J15" s="27">
        <v>7030</v>
      </c>
      <c r="K15" s="31"/>
      <c r="L15" s="29"/>
      <c r="M15" s="30"/>
    </row>
    <row r="16" spans="1:13" ht="15" customHeight="1" x14ac:dyDescent="0.25">
      <c r="A16" s="22">
        <v>44409</v>
      </c>
      <c r="B16" s="23">
        <v>2432.3000000000002</v>
      </c>
      <c r="C16" s="23"/>
      <c r="D16" s="23"/>
      <c r="E16" s="24"/>
      <c r="F16" s="24"/>
      <c r="G16" s="23"/>
      <c r="H16" s="24"/>
      <c r="I16" s="29"/>
      <c r="J16" s="27">
        <v>200</v>
      </c>
      <c r="K16" s="31">
        <v>300</v>
      </c>
      <c r="L16" s="29"/>
      <c r="M16" s="30"/>
    </row>
    <row r="17" spans="1:13" ht="24.75" x14ac:dyDescent="0.25">
      <c r="A17" s="36" t="s">
        <v>25</v>
      </c>
      <c r="B17" s="31"/>
      <c r="C17" s="31"/>
      <c r="D17" s="31"/>
      <c r="E17" s="28"/>
      <c r="F17" s="28"/>
      <c r="G17" s="31"/>
      <c r="H17" s="28"/>
      <c r="I17" s="37">
        <v>-11585.5</v>
      </c>
      <c r="J17" s="27"/>
      <c r="K17" s="31"/>
      <c r="L17" s="37"/>
      <c r="M17" s="30"/>
    </row>
    <row r="18" spans="1:13" ht="24.75" x14ac:dyDescent="0.25">
      <c r="A18" s="36" t="s">
        <v>26</v>
      </c>
      <c r="B18" s="23"/>
      <c r="C18" s="23"/>
      <c r="D18" s="23"/>
      <c r="E18" s="24"/>
      <c r="F18" s="24"/>
      <c r="G18" s="23"/>
      <c r="H18" s="24"/>
      <c r="I18" s="29">
        <v>12117.04</v>
      </c>
      <c r="J18" s="27"/>
      <c r="K18" s="28"/>
      <c r="L18" s="29"/>
      <c r="M18" s="30"/>
    </row>
    <row r="19" spans="1:13" ht="36.75" x14ac:dyDescent="0.25">
      <c r="A19" s="36" t="s">
        <v>27</v>
      </c>
      <c r="B19" s="23"/>
      <c r="C19" s="23"/>
      <c r="D19" s="23"/>
      <c r="E19" s="24"/>
      <c r="F19" s="24">
        <v>7000</v>
      </c>
      <c r="G19" s="23"/>
      <c r="H19" s="24"/>
      <c r="I19" s="29"/>
      <c r="J19" s="27"/>
      <c r="K19" s="28"/>
      <c r="L19" s="29"/>
      <c r="M19" s="30"/>
    </row>
    <row r="20" spans="1:13" ht="37.5" thickBot="1" x14ac:dyDescent="0.3">
      <c r="A20" s="36" t="s">
        <v>28</v>
      </c>
      <c r="B20" s="35"/>
      <c r="C20" s="35"/>
      <c r="D20" s="35"/>
      <c r="E20" s="25"/>
      <c r="F20" s="25"/>
      <c r="G20" s="35"/>
      <c r="H20" s="25"/>
      <c r="I20" s="38"/>
      <c r="J20" s="39">
        <v>-2510</v>
      </c>
      <c r="K20" s="40"/>
      <c r="L20" s="26"/>
      <c r="M20" s="30"/>
    </row>
    <row r="21" spans="1:13" ht="20.25" thickTop="1" thickBot="1" x14ac:dyDescent="0.3">
      <c r="B21" s="41">
        <f>SUM(B4:B20)</f>
        <v>7738.62</v>
      </c>
      <c r="C21" s="41">
        <f t="shared" ref="C21:L21" si="0">SUM(C4:C20)</f>
        <v>69.3</v>
      </c>
      <c r="D21" s="41">
        <f t="shared" si="0"/>
        <v>0</v>
      </c>
      <c r="E21" s="41">
        <f t="shared" si="0"/>
        <v>64</v>
      </c>
      <c r="F21" s="41">
        <f t="shared" si="0"/>
        <v>7422.4</v>
      </c>
      <c r="G21" s="41">
        <f t="shared" si="0"/>
        <v>5282.2000000000007</v>
      </c>
      <c r="H21" s="41">
        <f t="shared" si="0"/>
        <v>2801.83</v>
      </c>
      <c r="I21" s="41">
        <f t="shared" si="0"/>
        <v>29377.14</v>
      </c>
      <c r="J21" s="41">
        <f t="shared" si="0"/>
        <v>55090</v>
      </c>
      <c r="K21" s="41">
        <f t="shared" si="0"/>
        <v>4800</v>
      </c>
      <c r="L21" s="42">
        <f t="shared" si="0"/>
        <v>154.58000000000001</v>
      </c>
      <c r="M21" s="30"/>
    </row>
    <row r="22" spans="1:13" ht="16.5" thickTop="1" thickBot="1" x14ac:dyDescent="0.3"/>
    <row r="23" spans="1:13" ht="20.25" thickTop="1" thickBot="1" x14ac:dyDescent="0.35">
      <c r="B23" s="43"/>
      <c r="C23" s="44"/>
      <c r="D23" s="45" t="s">
        <v>29</v>
      </c>
      <c r="E23" s="46">
        <f>SUM(B21:I21)</f>
        <v>52755.49</v>
      </c>
      <c r="F23" s="47"/>
      <c r="G23" s="47"/>
      <c r="I23" s="48" t="s">
        <v>30</v>
      </c>
      <c r="J23" s="49"/>
      <c r="K23" s="50">
        <f>SUM(J21:L21)</f>
        <v>60044.58</v>
      </c>
    </row>
    <row r="24" spans="1:13" ht="15.75" x14ac:dyDescent="0.25">
      <c r="B24" s="51"/>
      <c r="C24" s="51"/>
      <c r="D24" s="51"/>
      <c r="E24" s="51"/>
      <c r="F24" s="30"/>
      <c r="G24" s="30"/>
    </row>
    <row r="25" spans="1:13" ht="15.75" thickBot="1" x14ac:dyDescent="0.3"/>
    <row r="26" spans="1:13" ht="19.5" thickBot="1" x14ac:dyDescent="0.3">
      <c r="F26" s="52" t="s">
        <v>31</v>
      </c>
      <c r="G26" s="53"/>
      <c r="H26" s="53"/>
      <c r="I26" s="54"/>
      <c r="J26" s="55">
        <f>K23-E23</f>
        <v>7289.0900000000038</v>
      </c>
    </row>
    <row r="27" spans="1:13" ht="21" x14ac:dyDescent="0.25">
      <c r="G27" s="56"/>
      <c r="H27" s="56"/>
      <c r="I27" s="57"/>
      <c r="J27" s="58"/>
    </row>
    <row r="28" spans="1:13" ht="21" x14ac:dyDescent="0.25">
      <c r="G28" s="56"/>
      <c r="H28" s="56"/>
      <c r="I28" s="57"/>
      <c r="J28" s="58"/>
    </row>
    <row r="29" spans="1:13" ht="10.5" customHeight="1" x14ac:dyDescent="0.25"/>
    <row r="30" spans="1:13" ht="15.75" thickBot="1" x14ac:dyDescent="0.3"/>
    <row r="31" spans="1:13" ht="32.25" thickBot="1" x14ac:dyDescent="0.3">
      <c r="A31" s="59"/>
      <c r="B31" s="60"/>
      <c r="C31" s="61"/>
      <c r="D31" s="62" t="s">
        <v>32</v>
      </c>
      <c r="E31" s="62" t="s">
        <v>33</v>
      </c>
    </row>
    <row r="32" spans="1:13" ht="16.5" thickBot="1" x14ac:dyDescent="0.3">
      <c r="A32" s="59" t="s">
        <v>34</v>
      </c>
      <c r="B32" s="60"/>
      <c r="C32" s="61"/>
      <c r="D32" s="63">
        <v>4175.26</v>
      </c>
      <c r="E32" s="63">
        <v>9351.31</v>
      </c>
    </row>
    <row r="33" spans="1:8" ht="16.5" thickBot="1" x14ac:dyDescent="0.3">
      <c r="A33" s="59" t="s">
        <v>35</v>
      </c>
      <c r="B33" s="60"/>
      <c r="C33" s="61"/>
      <c r="D33" s="63">
        <v>87808.66</v>
      </c>
      <c r="E33" s="63">
        <v>99963.24</v>
      </c>
    </row>
    <row r="34" spans="1:8" ht="16.5" thickBot="1" x14ac:dyDescent="0.3">
      <c r="A34" s="64" t="s">
        <v>36</v>
      </c>
      <c r="B34" s="65"/>
      <c r="C34" s="66"/>
      <c r="D34" s="67">
        <f>D32+D33</f>
        <v>91983.92</v>
      </c>
      <c r="E34" s="67">
        <f>E32+E33</f>
        <v>109314.55</v>
      </c>
    </row>
    <row r="35" spans="1:8" ht="33" customHeight="1" thickBot="1" x14ac:dyDescent="0.3">
      <c r="A35" s="59" t="s">
        <v>37</v>
      </c>
      <c r="B35" s="60"/>
      <c r="C35" s="61"/>
      <c r="D35" s="68">
        <v>-11585.5</v>
      </c>
      <c r="E35" s="68"/>
      <c r="G35" s="69"/>
      <c r="H35" s="70"/>
    </row>
    <row r="36" spans="1:8" ht="16.5" thickBot="1" x14ac:dyDescent="0.3">
      <c r="A36" s="59" t="s">
        <v>38</v>
      </c>
      <c r="B36" s="60"/>
      <c r="C36" s="61"/>
      <c r="D36" s="68"/>
      <c r="E36" s="68">
        <v>-12117.04</v>
      </c>
      <c r="G36" s="71"/>
      <c r="H36" s="70"/>
    </row>
    <row r="37" spans="1:8" ht="16.5" thickBot="1" x14ac:dyDescent="0.3">
      <c r="A37" s="59" t="s">
        <v>39</v>
      </c>
      <c r="B37" s="60"/>
      <c r="C37" s="61"/>
      <c r="D37" s="68"/>
      <c r="E37" s="68">
        <v>-7000</v>
      </c>
    </row>
    <row r="38" spans="1:8" ht="16.5" thickBot="1" x14ac:dyDescent="0.3">
      <c r="A38" s="59" t="s">
        <v>28</v>
      </c>
      <c r="B38" s="60"/>
      <c r="C38" s="61"/>
      <c r="D38" s="72"/>
      <c r="E38" s="73">
        <v>-2510</v>
      </c>
    </row>
    <row r="39" spans="1:8" ht="16.5" thickBot="1" x14ac:dyDescent="0.3">
      <c r="A39" s="64" t="s">
        <v>40</v>
      </c>
      <c r="B39" s="65" t="s">
        <v>36</v>
      </c>
      <c r="C39" s="66"/>
      <c r="D39" s="67">
        <f>SUM(D34:D37)</f>
        <v>80398.42</v>
      </c>
      <c r="E39" s="67">
        <f>SUM(E34:E38)</f>
        <v>87687.510000000009</v>
      </c>
    </row>
    <row r="40" spans="1:8" ht="19.5" thickBot="1" x14ac:dyDescent="0.3">
      <c r="A40" s="64" t="s">
        <v>41</v>
      </c>
      <c r="B40" s="65" t="s">
        <v>41</v>
      </c>
      <c r="C40" s="66"/>
      <c r="D40" s="74">
        <f>E39-D39</f>
        <v>7289.0900000000111</v>
      </c>
      <c r="E40" s="75"/>
    </row>
  </sheetData>
  <mergeCells count="15">
    <mergeCell ref="A39:C39"/>
    <mergeCell ref="A40:C40"/>
    <mergeCell ref="D40:E40"/>
    <mergeCell ref="A33:C33"/>
    <mergeCell ref="A34:C34"/>
    <mergeCell ref="A35:C35"/>
    <mergeCell ref="A36:C36"/>
    <mergeCell ref="A37:C37"/>
    <mergeCell ref="A38:C38"/>
    <mergeCell ref="A1:K1"/>
    <mergeCell ref="B2:I2"/>
    <mergeCell ref="J2:L2"/>
    <mergeCell ref="F26:I26"/>
    <mergeCell ref="A31:C31"/>
    <mergeCell ref="A32:C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Cpte Résultat 20-21</vt:lpstr>
      <vt:lpstr>Bilan au 31-08-2021</vt:lpstr>
      <vt:lpstr>Dispo au 31-08-2021</vt:lpstr>
      <vt:lpstr>Analyse 20-21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TOLLE</dc:creator>
  <cp:lastModifiedBy>Dominique TOLLE</cp:lastModifiedBy>
  <cp:lastPrinted>2022-12-03T08:14:06Z</cp:lastPrinted>
  <dcterms:created xsi:type="dcterms:W3CDTF">2022-12-03T07:45:01Z</dcterms:created>
  <dcterms:modified xsi:type="dcterms:W3CDTF">2022-12-03T09:04:32Z</dcterms:modified>
</cp:coreProperties>
</file>